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83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28" i="1"/>
  <c r="R28"/>
  <c r="Y27"/>
  <c r="R27"/>
  <c r="Y26"/>
  <c r="R26"/>
  <c r="Y25"/>
  <c r="R25"/>
  <c r="Y24"/>
  <c r="R24"/>
  <c r="Y23"/>
  <c r="R23"/>
  <c r="Y22"/>
  <c r="R22"/>
  <c r="Y21"/>
  <c r="R21"/>
  <c r="Y20"/>
  <c r="R20"/>
  <c r="Y19"/>
  <c r="R19"/>
  <c r="Y18"/>
  <c r="R18"/>
  <c r="Y17"/>
  <c r="R17"/>
  <c r="Y16"/>
  <c r="R16"/>
  <c r="Y15"/>
  <c r="R15"/>
  <c r="Y14"/>
  <c r="R14"/>
  <c r="Y13"/>
  <c r="R13"/>
  <c r="Y12"/>
  <c r="R12"/>
  <c r="Y11"/>
  <c r="R11"/>
  <c r="Y10"/>
  <c r="R10"/>
  <c r="Y9"/>
  <c r="R9"/>
  <c r="Y8"/>
  <c r="R8"/>
  <c r="Y7"/>
  <c r="R7"/>
  <c r="F3"/>
  <c r="H27" s="1"/>
  <c r="I27" s="1"/>
  <c r="W27" l="1"/>
  <c r="X27"/>
  <c r="V27"/>
  <c r="H8"/>
  <c r="I8" s="1"/>
  <c r="H10"/>
  <c r="I10" s="1"/>
  <c r="H12"/>
  <c r="I12" s="1"/>
  <c r="H14"/>
  <c r="I14" s="1"/>
  <c r="H16"/>
  <c r="I16" s="1"/>
  <c r="H18"/>
  <c r="I18" s="1"/>
  <c r="H20"/>
  <c r="I20" s="1"/>
  <c r="H22"/>
  <c r="I22" s="1"/>
  <c r="H24"/>
  <c r="I24" s="1"/>
  <c r="H26"/>
  <c r="I26" s="1"/>
  <c r="H28"/>
  <c r="I28" s="1"/>
  <c r="H7"/>
  <c r="I7" s="1"/>
  <c r="H9"/>
  <c r="I9" s="1"/>
  <c r="H11"/>
  <c r="I11" s="1"/>
  <c r="H13"/>
  <c r="I13" s="1"/>
  <c r="H15"/>
  <c r="I15" s="1"/>
  <c r="H17"/>
  <c r="I17" s="1"/>
  <c r="H19"/>
  <c r="I19" s="1"/>
  <c r="H21"/>
  <c r="I21" s="1"/>
  <c r="H23"/>
  <c r="I23" s="1"/>
  <c r="H25"/>
  <c r="I25" s="1"/>
  <c r="W13" l="1"/>
  <c r="X13"/>
  <c r="V13"/>
  <c r="W9"/>
  <c r="X9"/>
  <c r="V9"/>
  <c r="X28"/>
  <c r="V28"/>
  <c r="W28"/>
  <c r="X24"/>
  <c r="V24"/>
  <c r="W24"/>
  <c r="X20"/>
  <c r="V20"/>
  <c r="W20"/>
  <c r="X16"/>
  <c r="V16"/>
  <c r="W16"/>
  <c r="X12"/>
  <c r="V12"/>
  <c r="W12"/>
  <c r="W23"/>
  <c r="X23"/>
  <c r="V23"/>
  <c r="W19"/>
  <c r="X19"/>
  <c r="V19"/>
  <c r="W15"/>
  <c r="X15"/>
  <c r="V15"/>
  <c r="W11"/>
  <c r="X11"/>
  <c r="V11"/>
  <c r="W7"/>
  <c r="X7"/>
  <c r="V7"/>
  <c r="X26"/>
  <c r="V26"/>
  <c r="W26"/>
  <c r="X22"/>
  <c r="V22"/>
  <c r="W22"/>
  <c r="X18"/>
  <c r="V18"/>
  <c r="W18"/>
  <c r="X14"/>
  <c r="V14"/>
  <c r="W14"/>
  <c r="X10"/>
  <c r="V10"/>
  <c r="W10"/>
  <c r="W25"/>
  <c r="X25"/>
  <c r="V25"/>
  <c r="W21"/>
  <c r="X21"/>
  <c r="V21"/>
  <c r="W17"/>
  <c r="X17"/>
  <c r="V17"/>
  <c r="X8"/>
  <c r="V8"/>
  <c r="W8"/>
  <c r="V32" l="1"/>
  <c r="W32"/>
  <c r="X34" s="1"/>
  <c r="X32"/>
  <c r="X33" l="1"/>
</calcChain>
</file>

<file path=xl/sharedStrings.xml><?xml version="1.0" encoding="utf-8"?>
<sst xmlns="http://schemas.openxmlformats.org/spreadsheetml/2006/main" count="114" uniqueCount="77">
  <si>
    <t>Data as of July 16, 2016.</t>
  </si>
  <si>
    <t>3 yo</t>
  </si>
  <si>
    <t>days passed</t>
  </si>
  <si>
    <t>days n yr.</t>
  </si>
  <si>
    <t xml:space="preserve"> </t>
  </si>
  <si>
    <t>Factor =</t>
  </si>
  <si>
    <t xml:space="preserve">div'd by </t>
  </si>
  <si>
    <t>Adjusted</t>
  </si>
  <si>
    <t>G1 SWs</t>
  </si>
  <si>
    <t>Graded</t>
  </si>
  <si>
    <t>Total BT</t>
  </si>
  <si>
    <t>2yo</t>
  </si>
  <si>
    <t>4xG1SWs+</t>
  </si>
  <si>
    <t>SWs div by</t>
  </si>
  <si>
    <t xml:space="preserve">       =</t>
  </si>
  <si>
    <t xml:space="preserve">   HRAs </t>
  </si>
  <si>
    <t>BT wnrs</t>
  </si>
  <si>
    <t xml:space="preserve">Wnrs </t>
  </si>
  <si>
    <t xml:space="preserve">2yo </t>
  </si>
  <si>
    <t>other</t>
  </si>
  <si>
    <t xml:space="preserve">   Grass figures through</t>
  </si>
  <si>
    <t>GSWs %</t>
  </si>
  <si>
    <t>BTWs %</t>
  </si>
  <si>
    <t>2xGII/IIISWs</t>
  </si>
  <si>
    <t>Unadjusted</t>
  </si>
  <si>
    <t>Stud Fee</t>
  </si>
  <si>
    <t>Foals of</t>
  </si>
  <si>
    <t xml:space="preserve">Foals of </t>
  </si>
  <si>
    <t xml:space="preserve">    for</t>
  </si>
  <si>
    <t>not 2yo</t>
  </si>
  <si>
    <t xml:space="preserve">  BT</t>
  </si>
  <si>
    <t>BT</t>
  </si>
  <si>
    <t>--------Nov. 2015--------</t>
  </si>
  <si>
    <t>of Adjt'd</t>
  </si>
  <si>
    <t>+1x otherSWs</t>
  </si>
  <si>
    <t>HRAs</t>
  </si>
  <si>
    <t>7/16/16</t>
  </si>
  <si>
    <t>of 2015</t>
  </si>
  <si>
    <t>Wnrs</t>
  </si>
  <si>
    <t>AEI</t>
  </si>
  <si>
    <t>CI</t>
  </si>
  <si>
    <t>AWD</t>
  </si>
  <si>
    <t>% Grass $</t>
  </si>
  <si>
    <t>Grass $</t>
  </si>
  <si>
    <t>Total $</t>
  </si>
  <si>
    <t xml:space="preserve">   HRAs</t>
  </si>
  <si>
    <t>Awesome Again</t>
  </si>
  <si>
    <t>Bernardini</t>
  </si>
  <si>
    <t>Candy Ride</t>
  </si>
  <si>
    <t>Curlin</t>
  </si>
  <si>
    <t>Distorted Humor</t>
  </si>
  <si>
    <t>Empire Maker</t>
  </si>
  <si>
    <t>Ghostzapper</t>
  </si>
  <si>
    <t>Giant's Causeway</t>
  </si>
  <si>
    <t>Into Mischief</t>
  </si>
  <si>
    <t>Kitten's Joy</t>
  </si>
  <si>
    <t>Malibu Moon</t>
  </si>
  <si>
    <t>Medaglia D'oro</t>
  </si>
  <si>
    <t>More Than Ready</t>
  </si>
  <si>
    <t>Pioneerof the Nile</t>
  </si>
  <si>
    <t>Speightstown</t>
  </si>
  <si>
    <t>Super Saver</t>
  </si>
  <si>
    <t>Tapit</t>
  </si>
  <si>
    <t>Tiznow</t>
  </si>
  <si>
    <t>Uncle Mo</t>
  </si>
  <si>
    <t>War Front</t>
  </si>
  <si>
    <t>Hard Spun</t>
  </si>
  <si>
    <t>Street Sense</t>
  </si>
  <si>
    <t>4yos up</t>
  </si>
  <si>
    <t xml:space="preserve"> HRAs</t>
  </si>
  <si>
    <t>of 2016</t>
  </si>
  <si>
    <t>GSWs%</t>
  </si>
  <si>
    <t>BTWs%of4yosup</t>
  </si>
  <si>
    <t>G BT</t>
  </si>
  <si>
    <t>AV</t>
  </si>
  <si>
    <t>ratio of col. v to col. X average =</t>
  </si>
  <si>
    <t>ratio of col. W to col. X average =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</si>
</sst>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quotePrefix="1"/>
    <xf numFmtId="1" fontId="0" fillId="0" borderId="0" xfId="0" applyNumberFormat="1"/>
    <xf numFmtId="9" fontId="0" fillId="0" borderId="0" xfId="1" applyFont="1"/>
    <xf numFmtId="10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2" fillId="0" borderId="0" xfId="0" applyFont="1"/>
    <xf numFmtId="10" fontId="0" fillId="0" borderId="0" xfId="0" applyNumberFormat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topLeftCell="E1" workbookViewId="0">
      <selection activeCell="L5" sqref="L5"/>
    </sheetView>
  </sheetViews>
  <sheetFormatPr defaultRowHeight="15"/>
  <cols>
    <col min="1" max="1" width="8.140625" customWidth="1"/>
    <col min="3" max="3" width="8.5703125" customWidth="1"/>
    <col min="4" max="4" width="6" customWidth="1"/>
    <col min="5" max="6" width="7.7109375" customWidth="1"/>
    <col min="7" max="7" width="7.85546875" customWidth="1"/>
    <col min="10" max="10" width="7.7109375" customWidth="1"/>
    <col min="11" max="11" width="7.5703125" customWidth="1"/>
    <col min="12" max="12" width="7.42578125" customWidth="1"/>
    <col min="13" max="13" width="6.28515625" customWidth="1"/>
    <col min="14" max="14" width="5.28515625" customWidth="1"/>
    <col min="15" max="15" width="6.28515625" customWidth="1"/>
    <col min="16" max="16" width="5.85546875" customWidth="1"/>
    <col min="17" max="17" width="6.28515625" customWidth="1"/>
    <col min="18" max="18" width="7.28515625" customWidth="1"/>
    <col min="19" max="19" width="7.42578125" customWidth="1"/>
    <col min="20" max="20" width="6.7109375" customWidth="1"/>
    <col min="21" max="21" width="3" customWidth="1"/>
  </cols>
  <sheetData>
    <row r="1" spans="1:26">
      <c r="A1" t="s">
        <v>0</v>
      </c>
      <c r="D1" t="s">
        <v>1</v>
      </c>
      <c r="E1" t="s">
        <v>2</v>
      </c>
      <c r="G1" t="s">
        <v>3</v>
      </c>
    </row>
    <row r="2" spans="1:26">
      <c r="A2" t="s">
        <v>4</v>
      </c>
      <c r="D2" t="s">
        <v>5</v>
      </c>
      <c r="E2">
        <v>198</v>
      </c>
      <c r="F2" t="s">
        <v>6</v>
      </c>
      <c r="G2">
        <v>366</v>
      </c>
      <c r="I2" t="s">
        <v>7</v>
      </c>
      <c r="J2" t="s">
        <v>8</v>
      </c>
      <c r="K2" t="s">
        <v>9</v>
      </c>
      <c r="L2" t="s">
        <v>10</v>
      </c>
      <c r="M2">
        <v>2016</v>
      </c>
      <c r="N2" t="s">
        <v>11</v>
      </c>
      <c r="X2" t="s">
        <v>12</v>
      </c>
      <c r="Y2" t="s">
        <v>13</v>
      </c>
      <c r="Z2" t="s">
        <v>4</v>
      </c>
    </row>
    <row r="3" spans="1:26">
      <c r="E3" t="s">
        <v>14</v>
      </c>
      <c r="F3">
        <f>+E2/G2</f>
        <v>0.54098360655737709</v>
      </c>
      <c r="H3" t="s">
        <v>7</v>
      </c>
      <c r="I3" t="s">
        <v>15</v>
      </c>
      <c r="K3" t="s">
        <v>16</v>
      </c>
      <c r="L3" t="s">
        <v>17</v>
      </c>
      <c r="M3" t="s">
        <v>18</v>
      </c>
      <c r="N3" t="s">
        <v>19</v>
      </c>
      <c r="R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4</v>
      </c>
    </row>
    <row r="4" spans="1:26">
      <c r="A4" t="s">
        <v>25</v>
      </c>
      <c r="E4" t="s">
        <v>26</v>
      </c>
      <c r="F4" t="s">
        <v>27</v>
      </c>
      <c r="G4" t="s">
        <v>26</v>
      </c>
      <c r="H4" t="s">
        <v>26</v>
      </c>
      <c r="I4" t="s">
        <v>28</v>
      </c>
      <c r="K4" t="s">
        <v>29</v>
      </c>
      <c r="L4" t="s">
        <v>29</v>
      </c>
      <c r="M4" t="s">
        <v>30</v>
      </c>
      <c r="N4" t="s">
        <v>31</v>
      </c>
      <c r="R4" s="1" t="s">
        <v>32</v>
      </c>
      <c r="V4" t="s">
        <v>33</v>
      </c>
      <c r="W4" t="s">
        <v>33</v>
      </c>
      <c r="X4" s="1" t="s">
        <v>34</v>
      </c>
      <c r="Y4" t="s">
        <v>35</v>
      </c>
      <c r="Z4" t="s">
        <v>4</v>
      </c>
    </row>
    <row r="5" spans="1:26">
      <c r="D5" t="s">
        <v>35</v>
      </c>
      <c r="E5">
        <v>2013</v>
      </c>
      <c r="F5">
        <v>2114</v>
      </c>
      <c r="G5">
        <v>2115</v>
      </c>
      <c r="H5">
        <v>2013</v>
      </c>
      <c r="I5" s="1" t="s">
        <v>36</v>
      </c>
      <c r="J5" s="1"/>
      <c r="K5" t="s">
        <v>70</v>
      </c>
      <c r="L5" t="s">
        <v>70</v>
      </c>
      <c r="M5" t="s">
        <v>38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V5" t="s">
        <v>45</v>
      </c>
      <c r="W5" t="s">
        <v>45</v>
      </c>
    </row>
    <row r="7" spans="1:26">
      <c r="A7">
        <v>75</v>
      </c>
      <c r="B7" t="s">
        <v>46</v>
      </c>
      <c r="D7">
        <v>1093</v>
      </c>
      <c r="E7">
        <v>62</v>
      </c>
      <c r="F7">
        <v>61</v>
      </c>
      <c r="G7">
        <v>70</v>
      </c>
      <c r="H7" s="2">
        <f>+F$3*E7</f>
        <v>33.540983606557383</v>
      </c>
      <c r="I7" s="2">
        <f>+D7-F7-E7+H7</f>
        <v>1003.5409836065573</v>
      </c>
      <c r="J7" s="2">
        <v>13</v>
      </c>
      <c r="K7">
        <v>31</v>
      </c>
      <c r="L7">
        <v>58</v>
      </c>
      <c r="M7">
        <v>0</v>
      </c>
      <c r="N7">
        <v>0</v>
      </c>
      <c r="O7">
        <v>2.0699999999999998</v>
      </c>
      <c r="P7">
        <v>1.9</v>
      </c>
      <c r="Q7">
        <v>7.44</v>
      </c>
      <c r="R7" s="3">
        <f>+S7/T7</f>
        <v>0.12724935732647816</v>
      </c>
      <c r="S7">
        <v>9.9</v>
      </c>
      <c r="T7">
        <v>77.8</v>
      </c>
      <c r="V7" s="4">
        <f>+K7/I7</f>
        <v>3.0890616832200731E-2</v>
      </c>
      <c r="W7" s="4">
        <f>+L7/I7</f>
        <v>5.7795347621536854E-2</v>
      </c>
      <c r="X7" s="4">
        <f>+(L7+K7+2*J7)/I7</f>
        <v>0.11459422373235756</v>
      </c>
      <c r="Y7" s="4">
        <f>+L7/D7</f>
        <v>5.3064958828911254E-2</v>
      </c>
    </row>
    <row r="8" spans="1:26">
      <c r="A8">
        <v>100</v>
      </c>
      <c r="B8" t="s">
        <v>47</v>
      </c>
      <c r="D8">
        <v>898</v>
      </c>
      <c r="E8">
        <v>117</v>
      </c>
      <c r="F8">
        <v>115</v>
      </c>
      <c r="G8">
        <v>94</v>
      </c>
      <c r="H8" s="2">
        <f>+F$3*E8</f>
        <v>63.295081967213122</v>
      </c>
      <c r="I8" s="2">
        <f>+D8-F8-E8+H8</f>
        <v>729.29508196721315</v>
      </c>
      <c r="J8" s="2">
        <v>10</v>
      </c>
      <c r="K8">
        <v>28</v>
      </c>
      <c r="L8">
        <v>37</v>
      </c>
      <c r="M8">
        <v>0</v>
      </c>
      <c r="N8">
        <v>0</v>
      </c>
      <c r="O8">
        <v>1.58</v>
      </c>
      <c r="P8">
        <v>2.78</v>
      </c>
      <c r="Q8">
        <v>7.75</v>
      </c>
      <c r="R8" s="3">
        <f>+S8/T8</f>
        <v>0.42702702702702705</v>
      </c>
      <c r="S8" s="5">
        <v>15.8</v>
      </c>
      <c r="T8" s="5">
        <v>37</v>
      </c>
      <c r="V8" s="4">
        <f>+K8/I8</f>
        <v>3.8393238474160991E-2</v>
      </c>
      <c r="W8" s="4">
        <f>+L8/I8</f>
        <v>5.0733922269427023E-2</v>
      </c>
      <c r="X8" s="4">
        <f t="shared" ref="X8:X28" si="0">+(L8+K8+2*J8)/I8</f>
        <v>0.11655090251084586</v>
      </c>
      <c r="Y8" s="4">
        <f t="shared" ref="Y8:Y28" si="1">+L8/D8</f>
        <v>4.1202672605790643E-2</v>
      </c>
    </row>
    <row r="9" spans="1:26">
      <c r="A9">
        <v>60</v>
      </c>
      <c r="B9" t="s">
        <v>48</v>
      </c>
      <c r="D9">
        <v>1015</v>
      </c>
      <c r="E9">
        <v>97</v>
      </c>
      <c r="F9">
        <v>103</v>
      </c>
      <c r="G9">
        <v>110</v>
      </c>
      <c r="H9" s="2">
        <f>+F$3*E9</f>
        <v>52.47540983606558</v>
      </c>
      <c r="I9" s="2">
        <f>+D9-F9-E9+H9</f>
        <v>867.47540983606564</v>
      </c>
      <c r="J9" s="2">
        <v>8</v>
      </c>
      <c r="K9">
        <v>25</v>
      </c>
      <c r="L9">
        <v>53</v>
      </c>
      <c r="M9">
        <v>0</v>
      </c>
      <c r="N9">
        <v>0</v>
      </c>
      <c r="O9">
        <v>1.91</v>
      </c>
      <c r="P9">
        <v>1.7</v>
      </c>
      <c r="Q9">
        <v>6.99</v>
      </c>
      <c r="R9" s="3">
        <f>+S9/T9</f>
        <v>0.1673228346456693</v>
      </c>
      <c r="S9">
        <v>8.5</v>
      </c>
      <c r="T9">
        <v>50.8</v>
      </c>
      <c r="V9" s="4">
        <f>+K9/I9</f>
        <v>2.8819260715095621E-2</v>
      </c>
      <c r="W9" s="4">
        <f>+L9/I9</f>
        <v>6.1096832716002719E-2</v>
      </c>
      <c r="X9" s="4">
        <f t="shared" si="0"/>
        <v>0.10836042028875953</v>
      </c>
      <c r="Y9" s="4">
        <f t="shared" si="1"/>
        <v>5.2216748768472904E-2</v>
      </c>
    </row>
    <row r="10" spans="1:26">
      <c r="A10">
        <v>100</v>
      </c>
      <c r="B10" t="s">
        <v>49</v>
      </c>
      <c r="D10">
        <v>449</v>
      </c>
      <c r="E10">
        <v>72</v>
      </c>
      <c r="F10">
        <v>41</v>
      </c>
      <c r="G10">
        <v>112</v>
      </c>
      <c r="H10" s="2">
        <f>+F$3*E10</f>
        <v>38.950819672131153</v>
      </c>
      <c r="I10" s="2">
        <f>+D10-F10-E10+H10</f>
        <v>374.95081967213116</v>
      </c>
      <c r="J10" s="2">
        <v>6</v>
      </c>
      <c r="K10">
        <v>10</v>
      </c>
      <c r="L10">
        <v>26</v>
      </c>
      <c r="M10">
        <v>0</v>
      </c>
      <c r="N10">
        <v>0</v>
      </c>
      <c r="O10">
        <v>2.2599999999999998</v>
      </c>
      <c r="P10">
        <v>2.2200000000000002</v>
      </c>
      <c r="Q10">
        <v>7.62</v>
      </c>
      <c r="R10" s="3">
        <f>+S10/T10</f>
        <v>0.20731707317073167</v>
      </c>
      <c r="S10" s="5">
        <v>5.0999999999999996</v>
      </c>
      <c r="T10" s="5">
        <v>24.6</v>
      </c>
      <c r="V10" s="4">
        <f>+K10/I10</f>
        <v>2.6670164393144454E-2</v>
      </c>
      <c r="W10" s="4">
        <f>+L10/I10</f>
        <v>6.9342427422175584E-2</v>
      </c>
      <c r="X10" s="4">
        <f t="shared" si="0"/>
        <v>0.12801678908709338</v>
      </c>
      <c r="Y10" s="4">
        <f t="shared" si="1"/>
        <v>5.7906458797327393E-2</v>
      </c>
    </row>
    <row r="11" spans="1:26">
      <c r="A11">
        <v>100</v>
      </c>
      <c r="B11" t="s">
        <v>50</v>
      </c>
      <c r="D11">
        <v>1322</v>
      </c>
      <c r="E11">
        <v>66</v>
      </c>
      <c r="F11">
        <v>95</v>
      </c>
      <c r="G11">
        <v>79</v>
      </c>
      <c r="H11" s="2">
        <f>+F$3*E11</f>
        <v>35.704918032786885</v>
      </c>
      <c r="I11" s="2">
        <f>+D11-F11-E11+H11</f>
        <v>1196.704918032787</v>
      </c>
      <c r="J11" s="2">
        <v>14</v>
      </c>
      <c r="K11">
        <v>52</v>
      </c>
      <c r="L11">
        <v>128</v>
      </c>
      <c r="M11">
        <v>0</v>
      </c>
      <c r="N11">
        <v>0</v>
      </c>
      <c r="O11">
        <v>2.0699999999999998</v>
      </c>
      <c r="P11">
        <v>2.21</v>
      </c>
      <c r="Q11">
        <v>7.18</v>
      </c>
      <c r="R11" s="3">
        <f>+S11/T11</f>
        <v>0.28358208955223879</v>
      </c>
      <c r="S11" s="5">
        <v>30.4</v>
      </c>
      <c r="T11" s="5">
        <v>107.2</v>
      </c>
      <c r="V11" s="4">
        <f>+K11/I11</f>
        <v>4.3452650036301867E-2</v>
      </c>
      <c r="W11" s="4">
        <f>+L11/I11</f>
        <v>0.10696036932012766</v>
      </c>
      <c r="X11" s="4">
        <f t="shared" si="0"/>
        <v>0.17381060014520747</v>
      </c>
      <c r="Y11" s="4">
        <f t="shared" si="1"/>
        <v>9.682299546142209E-2</v>
      </c>
    </row>
    <row r="12" spans="1:26">
      <c r="A12">
        <v>100</v>
      </c>
      <c r="B12" t="s">
        <v>51</v>
      </c>
      <c r="D12">
        <v>1019</v>
      </c>
      <c r="E12">
        <v>71</v>
      </c>
      <c r="F12">
        <v>34</v>
      </c>
      <c r="G12">
        <v>22</v>
      </c>
      <c r="H12" s="2">
        <f>+F$3*E12</f>
        <v>38.409836065573771</v>
      </c>
      <c r="I12" s="2">
        <f>+D12-F12-E12+H12</f>
        <v>952.40983606557381</v>
      </c>
      <c r="J12" s="2">
        <v>11</v>
      </c>
      <c r="K12">
        <v>29</v>
      </c>
      <c r="L12">
        <v>49</v>
      </c>
      <c r="M12">
        <v>0</v>
      </c>
      <c r="N12">
        <v>0</v>
      </c>
      <c r="O12">
        <v>1.78</v>
      </c>
      <c r="P12">
        <v>2.2599999999999998</v>
      </c>
      <c r="Q12">
        <v>7.7</v>
      </c>
      <c r="R12" s="3">
        <f>+S12/T12</f>
        <v>0.25041186161449752</v>
      </c>
      <c r="S12" s="5">
        <v>15.2</v>
      </c>
      <c r="T12" s="5">
        <v>60.7</v>
      </c>
      <c r="V12" s="4">
        <f>+K12/I12</f>
        <v>3.0449076544399881E-2</v>
      </c>
      <c r="W12" s="4">
        <f>+L12/I12</f>
        <v>5.1448439678468766E-2</v>
      </c>
      <c r="X12" s="4">
        <f t="shared" si="0"/>
        <v>0.10499681567034443</v>
      </c>
      <c r="Y12" s="4">
        <f t="shared" si="1"/>
        <v>4.8086359175662417E-2</v>
      </c>
    </row>
    <row r="13" spans="1:26">
      <c r="A13">
        <v>60</v>
      </c>
      <c r="B13" t="s">
        <v>52</v>
      </c>
      <c r="D13">
        <v>628</v>
      </c>
      <c r="E13">
        <v>73</v>
      </c>
      <c r="F13">
        <v>95</v>
      </c>
      <c r="G13">
        <v>96</v>
      </c>
      <c r="H13" s="2">
        <f>+F$3*E13</f>
        <v>39.491803278688529</v>
      </c>
      <c r="I13" s="2">
        <f t="shared" ref="I13:I20" si="2">+D13-F13-E13+H13</f>
        <v>499.49180327868851</v>
      </c>
      <c r="J13" s="2">
        <v>7</v>
      </c>
      <c r="K13">
        <v>25</v>
      </c>
      <c r="L13">
        <v>48</v>
      </c>
      <c r="M13">
        <v>0</v>
      </c>
      <c r="N13">
        <v>0</v>
      </c>
      <c r="O13">
        <v>2.2200000000000002</v>
      </c>
      <c r="P13">
        <v>2.0499999999999998</v>
      </c>
      <c r="Q13">
        <v>7.18</v>
      </c>
      <c r="R13" s="3">
        <f>+S13/T13</f>
        <v>0.22084367245657571</v>
      </c>
      <c r="S13" s="5">
        <v>8.9</v>
      </c>
      <c r="T13" s="5">
        <v>40.299999999999997</v>
      </c>
      <c r="V13" s="4">
        <f>+K13/I13</f>
        <v>5.0050871377465625E-2</v>
      </c>
      <c r="W13" s="4">
        <f>+L13/I13</f>
        <v>9.6097673044733989E-2</v>
      </c>
      <c r="X13" s="4">
        <f t="shared" si="0"/>
        <v>0.17417703239358037</v>
      </c>
      <c r="Y13" s="4">
        <f t="shared" si="1"/>
        <v>7.6433121019108277E-2</v>
      </c>
    </row>
    <row r="14" spans="1:26">
      <c r="A14">
        <v>85</v>
      </c>
      <c r="B14" t="s">
        <v>53</v>
      </c>
      <c r="D14">
        <v>1856</v>
      </c>
      <c r="E14">
        <v>114</v>
      </c>
      <c r="F14">
        <v>96</v>
      </c>
      <c r="G14">
        <v>88</v>
      </c>
      <c r="H14" s="2">
        <f>+F$3*E14</f>
        <v>61.672131147540988</v>
      </c>
      <c r="I14" s="2">
        <f t="shared" si="2"/>
        <v>1707.672131147541</v>
      </c>
      <c r="J14" s="2">
        <v>26</v>
      </c>
      <c r="K14">
        <v>80</v>
      </c>
      <c r="L14">
        <v>136</v>
      </c>
      <c r="M14">
        <v>0</v>
      </c>
      <c r="N14">
        <v>0</v>
      </c>
      <c r="O14">
        <v>1.82</v>
      </c>
      <c r="P14">
        <v>2.4700000000000002</v>
      </c>
      <c r="Q14">
        <v>8.73</v>
      </c>
      <c r="R14" s="3">
        <f>+S14/T14</f>
        <v>0.61275272161741834</v>
      </c>
      <c r="S14" s="5">
        <v>78.8</v>
      </c>
      <c r="T14" s="5">
        <v>128.6</v>
      </c>
      <c r="V14" s="4">
        <f>+K14/I14</f>
        <v>4.6847400353275476E-2</v>
      </c>
      <c r="W14" s="4">
        <f>+L14/I14</f>
        <v>7.9640580600568306E-2</v>
      </c>
      <c r="X14" s="4">
        <f t="shared" si="0"/>
        <v>0.15693879118347284</v>
      </c>
      <c r="Y14" s="4">
        <f t="shared" si="1"/>
        <v>7.3275862068965511E-2</v>
      </c>
    </row>
    <row r="15" spans="1:26">
      <c r="A15">
        <v>45</v>
      </c>
      <c r="B15" t="s">
        <v>54</v>
      </c>
      <c r="D15">
        <v>316</v>
      </c>
      <c r="E15">
        <v>35</v>
      </c>
      <c r="F15">
        <v>169</v>
      </c>
      <c r="G15">
        <v>143</v>
      </c>
      <c r="H15" s="2">
        <f>+F$3*E15</f>
        <v>18.934426229508198</v>
      </c>
      <c r="I15" s="2">
        <f t="shared" si="2"/>
        <v>130.9344262295082</v>
      </c>
      <c r="J15" s="2">
        <v>1</v>
      </c>
      <c r="K15">
        <v>7</v>
      </c>
      <c r="L15">
        <v>13</v>
      </c>
      <c r="M15">
        <v>0</v>
      </c>
      <c r="N15">
        <v>0</v>
      </c>
      <c r="O15">
        <v>2.38</v>
      </c>
      <c r="P15">
        <v>1.45</v>
      </c>
      <c r="Q15">
        <v>6.65</v>
      </c>
      <c r="R15" s="3">
        <f>+S15/T15</f>
        <v>9.401709401709403E-2</v>
      </c>
      <c r="S15" s="5">
        <v>1.1000000000000001</v>
      </c>
      <c r="T15" s="5">
        <v>11.7</v>
      </c>
      <c r="V15" s="4">
        <f>+K15/I15</f>
        <v>5.3461875547765117E-2</v>
      </c>
      <c r="W15" s="4">
        <f>+L15/I15</f>
        <v>9.9286340302992354E-2</v>
      </c>
      <c r="X15" s="4">
        <f t="shared" si="0"/>
        <v>0.16802303743583322</v>
      </c>
      <c r="Y15" s="4">
        <f t="shared" si="1"/>
        <v>4.1139240506329111E-2</v>
      </c>
    </row>
    <row r="16" spans="1:26">
      <c r="A16">
        <v>100</v>
      </c>
      <c r="B16" t="s">
        <v>55</v>
      </c>
      <c r="D16">
        <v>960</v>
      </c>
      <c r="E16">
        <v>151</v>
      </c>
      <c r="F16">
        <v>142</v>
      </c>
      <c r="G16">
        <v>172</v>
      </c>
      <c r="H16" s="2">
        <f>+F$3*E16</f>
        <v>81.688524590163937</v>
      </c>
      <c r="I16" s="2">
        <f t="shared" si="2"/>
        <v>748.68852459016398</v>
      </c>
      <c r="J16" s="2">
        <v>9</v>
      </c>
      <c r="K16">
        <v>28</v>
      </c>
      <c r="L16">
        <v>68</v>
      </c>
      <c r="M16">
        <v>0</v>
      </c>
      <c r="N16">
        <v>0</v>
      </c>
      <c r="O16">
        <v>1.84</v>
      </c>
      <c r="P16">
        <v>1.6</v>
      </c>
      <c r="Q16">
        <v>7.84</v>
      </c>
      <c r="R16" s="3">
        <f>+S16/T16</f>
        <v>0.71734892787524362</v>
      </c>
      <c r="S16" s="5">
        <v>36.799999999999997</v>
      </c>
      <c r="T16" s="5">
        <v>51.3</v>
      </c>
      <c r="V16" s="4">
        <f>+K16/I16</f>
        <v>3.7398730019706589E-2</v>
      </c>
      <c r="W16" s="4">
        <f>+L16/I16</f>
        <v>9.0825487190715995E-2</v>
      </c>
      <c r="X16" s="4">
        <f t="shared" si="0"/>
        <v>0.15226625793737683</v>
      </c>
      <c r="Y16" s="4">
        <f t="shared" si="1"/>
        <v>7.0833333333333331E-2</v>
      </c>
    </row>
    <row r="17" spans="1:25">
      <c r="A17">
        <v>95</v>
      </c>
      <c r="B17" t="s">
        <v>56</v>
      </c>
      <c r="D17">
        <v>1460</v>
      </c>
      <c r="E17">
        <v>105</v>
      </c>
      <c r="F17">
        <v>142</v>
      </c>
      <c r="G17">
        <v>114</v>
      </c>
      <c r="H17" s="2">
        <f>+F$3*E17</f>
        <v>56.803278688524593</v>
      </c>
      <c r="I17" s="2">
        <f t="shared" si="2"/>
        <v>1269.8032786885246</v>
      </c>
      <c r="J17" s="2">
        <v>10</v>
      </c>
      <c r="K17">
        <v>36</v>
      </c>
      <c r="L17">
        <v>89</v>
      </c>
      <c r="M17">
        <v>0</v>
      </c>
      <c r="N17">
        <v>0</v>
      </c>
      <c r="O17">
        <v>1.66</v>
      </c>
      <c r="P17">
        <v>1.71</v>
      </c>
      <c r="Q17">
        <v>7.09</v>
      </c>
      <c r="R17" s="3">
        <f>+S17/T17</f>
        <v>0.15061728395061727</v>
      </c>
      <c r="S17">
        <v>12.2</v>
      </c>
      <c r="T17">
        <v>81</v>
      </c>
      <c r="V17" s="4">
        <f>+K17/I17</f>
        <v>2.8350848201606032E-2</v>
      </c>
      <c r="W17" s="4">
        <f>+L17/I17</f>
        <v>7.008959694285935E-2</v>
      </c>
      <c r="X17" s="4">
        <f t="shared" si="0"/>
        <v>0.11419091636757984</v>
      </c>
      <c r="Y17" s="4">
        <f t="shared" si="1"/>
        <v>6.095890410958904E-2</v>
      </c>
    </row>
    <row r="18" spans="1:25">
      <c r="A18">
        <v>150</v>
      </c>
      <c r="B18" t="s">
        <v>57</v>
      </c>
      <c r="D18">
        <v>1083</v>
      </c>
      <c r="E18">
        <v>99</v>
      </c>
      <c r="F18">
        <v>114</v>
      </c>
      <c r="G18">
        <v>108</v>
      </c>
      <c r="H18" s="2">
        <f>+F$3*E18</f>
        <v>53.557377049180332</v>
      </c>
      <c r="I18" s="2">
        <f t="shared" si="2"/>
        <v>923.55737704918033</v>
      </c>
      <c r="J18" s="2">
        <v>13</v>
      </c>
      <c r="K18">
        <v>38</v>
      </c>
      <c r="L18">
        <v>80</v>
      </c>
      <c r="M18">
        <v>0</v>
      </c>
      <c r="N18">
        <v>0</v>
      </c>
      <c r="O18">
        <v>2.09</v>
      </c>
      <c r="P18">
        <v>2.2799999999999998</v>
      </c>
      <c r="Q18">
        <v>7.62</v>
      </c>
      <c r="R18" s="3">
        <f>+S18/T18</f>
        <v>0.40816326530612246</v>
      </c>
      <c r="S18" s="5">
        <v>26</v>
      </c>
      <c r="T18">
        <v>63.7</v>
      </c>
      <c r="V18" s="4">
        <f>+K18/I18</f>
        <v>4.114525090082894E-2</v>
      </c>
      <c r="W18" s="4">
        <f>+L18/I18</f>
        <v>8.6621580843850396E-2</v>
      </c>
      <c r="X18" s="4">
        <f t="shared" si="0"/>
        <v>0.15591884551893073</v>
      </c>
      <c r="Y18" s="4">
        <f t="shared" si="1"/>
        <v>7.3868882733148664E-2</v>
      </c>
    </row>
    <row r="19" spans="1:25">
      <c r="A19">
        <v>50</v>
      </c>
      <c r="B19" t="s">
        <v>58</v>
      </c>
      <c r="D19">
        <v>1328</v>
      </c>
      <c r="E19">
        <v>65</v>
      </c>
      <c r="F19">
        <v>83</v>
      </c>
      <c r="G19">
        <v>114</v>
      </c>
      <c r="H19" s="2">
        <f>+F$3*E19</f>
        <v>35.16393442622951</v>
      </c>
      <c r="I19" s="2">
        <f t="shared" si="2"/>
        <v>1215.1639344262296</v>
      </c>
      <c r="J19" s="2">
        <v>5</v>
      </c>
      <c r="K19">
        <v>29</v>
      </c>
      <c r="L19">
        <v>87</v>
      </c>
      <c r="M19">
        <v>1</v>
      </c>
      <c r="N19">
        <v>1</v>
      </c>
      <c r="O19">
        <v>1.64</v>
      </c>
      <c r="P19">
        <v>1.83</v>
      </c>
      <c r="Q19">
        <v>7.07</v>
      </c>
      <c r="R19" s="3">
        <f>+S19/T19</f>
        <v>0.66718266253869973</v>
      </c>
      <c r="S19" s="5">
        <v>86.2</v>
      </c>
      <c r="T19" s="5">
        <v>129.19999999999999</v>
      </c>
      <c r="V19" s="4">
        <f>+K19/I19</f>
        <v>2.3865092748735241E-2</v>
      </c>
      <c r="W19" s="4">
        <f>+L19/I19</f>
        <v>7.1595278246205721E-2</v>
      </c>
      <c r="X19" s="4">
        <f t="shared" si="0"/>
        <v>0.10368971332209105</v>
      </c>
      <c r="Y19" s="4">
        <f t="shared" si="1"/>
        <v>6.551204819277108E-2</v>
      </c>
    </row>
    <row r="20" spans="1:25">
      <c r="A20">
        <v>125</v>
      </c>
      <c r="B20" t="s">
        <v>59</v>
      </c>
      <c r="D20">
        <v>327</v>
      </c>
      <c r="E20">
        <v>52</v>
      </c>
      <c r="F20">
        <v>105</v>
      </c>
      <c r="G20">
        <v>96</v>
      </c>
      <c r="H20" s="2">
        <f>+F$3*E20</f>
        <v>28.131147540983608</v>
      </c>
      <c r="I20" s="2">
        <f t="shared" si="2"/>
        <v>198.13114754098362</v>
      </c>
      <c r="J20">
        <v>2</v>
      </c>
      <c r="K20">
        <v>7</v>
      </c>
      <c r="L20">
        <v>14</v>
      </c>
      <c r="M20">
        <v>1</v>
      </c>
      <c r="N20">
        <v>0</v>
      </c>
      <c r="O20">
        <v>3.01</v>
      </c>
      <c r="P20">
        <v>1.62</v>
      </c>
      <c r="Q20">
        <v>7.46</v>
      </c>
      <c r="R20" s="3">
        <f>+S20/T20</f>
        <v>0.13924050632911392</v>
      </c>
      <c r="S20" s="5">
        <v>2.2000000000000002</v>
      </c>
      <c r="T20" s="5">
        <v>15.8</v>
      </c>
      <c r="V20" s="4">
        <f>+K20/I20</f>
        <v>3.5330134039384412E-2</v>
      </c>
      <c r="W20" s="4">
        <f>+L20/I20</f>
        <v>7.0660268078768823E-2</v>
      </c>
      <c r="X20" s="4">
        <f t="shared" si="0"/>
        <v>0.12617905014065861</v>
      </c>
      <c r="Y20" s="4">
        <f t="shared" si="1"/>
        <v>4.2813455657492352E-2</v>
      </c>
    </row>
    <row r="21" spans="1:25">
      <c r="A21">
        <v>100</v>
      </c>
      <c r="B21" t="s">
        <v>60</v>
      </c>
      <c r="D21">
        <v>810</v>
      </c>
      <c r="E21">
        <v>74</v>
      </c>
      <c r="F21">
        <v>95</v>
      </c>
      <c r="G21">
        <v>92</v>
      </c>
      <c r="H21" s="2">
        <f>+F$3*E21</f>
        <v>40.032786885245905</v>
      </c>
      <c r="I21" s="2">
        <f>+D21-F21-E21+H21</f>
        <v>681.03278688524586</v>
      </c>
      <c r="J21" s="2">
        <v>12</v>
      </c>
      <c r="K21">
        <v>31</v>
      </c>
      <c r="L21">
        <v>71</v>
      </c>
      <c r="M21">
        <v>1</v>
      </c>
      <c r="N21">
        <v>0</v>
      </c>
      <c r="O21">
        <v>2.06</v>
      </c>
      <c r="P21">
        <v>2.04</v>
      </c>
      <c r="Q21">
        <v>6.47</v>
      </c>
      <c r="R21" s="3">
        <f>+S21/T21</f>
        <v>0.24307692307692308</v>
      </c>
      <c r="S21">
        <v>15.8</v>
      </c>
      <c r="T21">
        <v>65</v>
      </c>
      <c r="V21" s="4">
        <f>+K21/I21</f>
        <v>4.5519100690850446E-2</v>
      </c>
      <c r="W21" s="4">
        <f>+L21/I21</f>
        <v>0.10425342416291554</v>
      </c>
      <c r="X21" s="4">
        <f t="shared" si="0"/>
        <v>0.18501311893700503</v>
      </c>
      <c r="Y21" s="4">
        <f t="shared" si="1"/>
        <v>8.7654320987654327E-2</v>
      </c>
    </row>
    <row r="22" spans="1:25">
      <c r="A22">
        <v>60</v>
      </c>
      <c r="B22" t="s">
        <v>61</v>
      </c>
      <c r="D22">
        <v>271</v>
      </c>
      <c r="E22">
        <v>76</v>
      </c>
      <c r="F22">
        <v>67</v>
      </c>
      <c r="G22">
        <v>103</v>
      </c>
      <c r="H22" s="2">
        <f>+F$3*E22</f>
        <v>41.114754098360656</v>
      </c>
      <c r="I22" s="2">
        <f>+D22-F22-E22+H22</f>
        <v>169.11475409836066</v>
      </c>
      <c r="J22" s="2">
        <v>3</v>
      </c>
      <c r="K22">
        <v>6</v>
      </c>
      <c r="L22">
        <v>8</v>
      </c>
      <c r="M22">
        <v>0</v>
      </c>
      <c r="N22">
        <v>0</v>
      </c>
      <c r="O22">
        <v>1.41</v>
      </c>
      <c r="P22">
        <v>1.67</v>
      </c>
      <c r="Q22">
        <v>6.91</v>
      </c>
      <c r="R22" s="3">
        <f>+S22/T22</f>
        <v>7.2727272727272738E-2</v>
      </c>
      <c r="S22" s="5">
        <v>0.4</v>
      </c>
      <c r="T22">
        <v>5.5</v>
      </c>
      <c r="V22" s="4">
        <f>+K22/I22</f>
        <v>3.5478867778208606E-2</v>
      </c>
      <c r="W22" s="4">
        <f>+L22/I22</f>
        <v>4.7305157037611477E-2</v>
      </c>
      <c r="X22" s="4">
        <f t="shared" si="0"/>
        <v>0.11826289259402868</v>
      </c>
      <c r="Y22" s="4">
        <f t="shared" si="1"/>
        <v>2.9520295202952029E-2</v>
      </c>
    </row>
    <row r="23" spans="1:25">
      <c r="A23">
        <v>300</v>
      </c>
      <c r="B23" t="s">
        <v>62</v>
      </c>
      <c r="D23">
        <v>995</v>
      </c>
      <c r="E23">
        <v>103</v>
      </c>
      <c r="F23">
        <v>119</v>
      </c>
      <c r="G23">
        <v>127</v>
      </c>
      <c r="H23" s="2">
        <f>+F$3*E23</f>
        <v>55.721311475409841</v>
      </c>
      <c r="I23" s="2">
        <f>+D23-F23-E23+H23</f>
        <v>828.72131147540983</v>
      </c>
      <c r="J23" s="2">
        <v>17</v>
      </c>
      <c r="K23">
        <v>49</v>
      </c>
      <c r="L23">
        <v>80</v>
      </c>
      <c r="M23">
        <v>0</v>
      </c>
      <c r="N23">
        <v>2</v>
      </c>
      <c r="O23">
        <v>2.4700000000000002</v>
      </c>
      <c r="P23">
        <v>2.08</v>
      </c>
      <c r="Q23">
        <v>7.51</v>
      </c>
      <c r="R23" s="3">
        <f>+S23/T23</f>
        <v>0.17702227432590856</v>
      </c>
      <c r="S23">
        <v>15.1</v>
      </c>
      <c r="T23">
        <v>85.3</v>
      </c>
      <c r="V23" s="4">
        <f>+K23/I23</f>
        <v>5.9127235322044627E-2</v>
      </c>
      <c r="W23" s="4">
        <f>+L23/I23</f>
        <v>9.6534261750276948E-2</v>
      </c>
      <c r="X23" s="4">
        <f t="shared" si="0"/>
        <v>0.19668855831618928</v>
      </c>
      <c r="Y23" s="4">
        <f t="shared" si="1"/>
        <v>8.0402010050251257E-2</v>
      </c>
    </row>
    <row r="24" spans="1:25">
      <c r="A24">
        <v>60</v>
      </c>
      <c r="B24" t="s">
        <v>63</v>
      </c>
      <c r="D24">
        <v>1198</v>
      </c>
      <c r="E24">
        <v>88</v>
      </c>
      <c r="F24">
        <v>87</v>
      </c>
      <c r="G24">
        <v>94</v>
      </c>
      <c r="H24" s="2">
        <f>+F$3*E24</f>
        <v>47.606557377049185</v>
      </c>
      <c r="I24" s="2">
        <f>+D24-F24-E24+H24</f>
        <v>1070.6065573770493</v>
      </c>
      <c r="J24" s="2">
        <v>12</v>
      </c>
      <c r="K24">
        <v>33</v>
      </c>
      <c r="L24">
        <v>57</v>
      </c>
      <c r="M24">
        <v>0</v>
      </c>
      <c r="N24">
        <v>0</v>
      </c>
      <c r="O24">
        <v>1.69</v>
      </c>
      <c r="P24">
        <v>1.89</v>
      </c>
      <c r="Q24">
        <v>7.66</v>
      </c>
      <c r="R24" s="3">
        <f t="shared" ref="R24:R25" si="3">+S24/T24</f>
        <v>0.14611872146118721</v>
      </c>
      <c r="S24" s="5">
        <v>9.6</v>
      </c>
      <c r="T24">
        <v>65.7</v>
      </c>
      <c r="V24" s="4">
        <f>+K24/I24</f>
        <v>3.0823648307225868E-2</v>
      </c>
      <c r="W24" s="4">
        <f>+L24/I24</f>
        <v>5.3240847076117412E-2</v>
      </c>
      <c r="X24" s="4">
        <f t="shared" si="0"/>
        <v>0.10648169415223482</v>
      </c>
      <c r="Y24" s="4">
        <f t="shared" si="1"/>
        <v>4.757929883138564E-2</v>
      </c>
    </row>
    <row r="25" spans="1:25">
      <c r="A25" s="6">
        <v>75</v>
      </c>
      <c r="B25" s="6" t="s">
        <v>64</v>
      </c>
      <c r="D25">
        <v>261</v>
      </c>
      <c r="E25" s="7">
        <v>165</v>
      </c>
      <c r="F25">
        <v>96</v>
      </c>
      <c r="G25">
        <v>122</v>
      </c>
      <c r="H25" s="2">
        <f>+F$3*E25</f>
        <v>89.262295081967224</v>
      </c>
      <c r="I25" s="2">
        <f>+D25-F25-E25+H25</f>
        <v>89.262295081967224</v>
      </c>
      <c r="J25">
        <v>3</v>
      </c>
      <c r="K25">
        <v>7</v>
      </c>
      <c r="L25">
        <v>14</v>
      </c>
      <c r="M25">
        <v>0</v>
      </c>
      <c r="N25">
        <v>0</v>
      </c>
      <c r="O25">
        <v>3.62</v>
      </c>
      <c r="P25">
        <v>1.79</v>
      </c>
      <c r="Q25">
        <v>7.15</v>
      </c>
      <c r="R25" s="3">
        <f t="shared" si="3"/>
        <v>0.12666666666666668</v>
      </c>
      <c r="S25">
        <v>0.38</v>
      </c>
      <c r="T25">
        <v>3</v>
      </c>
      <c r="V25" s="4">
        <f>+K25/I25</f>
        <v>7.8420569329660225E-2</v>
      </c>
      <c r="W25" s="4">
        <f>+L25/I25</f>
        <v>0.15684113865932045</v>
      </c>
      <c r="X25" s="4">
        <f t="shared" si="0"/>
        <v>0.30247933884297518</v>
      </c>
      <c r="Y25" s="4">
        <f t="shared" si="1"/>
        <v>5.3639846743295021E-2</v>
      </c>
    </row>
    <row r="26" spans="1:25">
      <c r="A26">
        <v>200</v>
      </c>
      <c r="B26" t="s">
        <v>65</v>
      </c>
      <c r="D26">
        <v>482</v>
      </c>
      <c r="E26">
        <v>60</v>
      </c>
      <c r="F26">
        <v>83</v>
      </c>
      <c r="G26">
        <v>82</v>
      </c>
      <c r="H26" s="2">
        <f>+F$3*E26</f>
        <v>32.459016393442624</v>
      </c>
      <c r="I26" s="2">
        <f>+D26-F26-E26+H26</f>
        <v>371.45901639344265</v>
      </c>
      <c r="J26" s="2">
        <v>10</v>
      </c>
      <c r="K26">
        <v>23</v>
      </c>
      <c r="L26">
        <v>44</v>
      </c>
      <c r="M26">
        <v>2</v>
      </c>
      <c r="N26">
        <v>0</v>
      </c>
      <c r="O26">
        <v>2.3199999999999998</v>
      </c>
      <c r="P26">
        <v>2.2400000000000002</v>
      </c>
      <c r="Q26">
        <v>7.27</v>
      </c>
      <c r="R26" s="3">
        <f>+S26/T26</f>
        <v>0.62310030395136784</v>
      </c>
      <c r="S26">
        <v>20.5</v>
      </c>
      <c r="T26">
        <v>32.9</v>
      </c>
      <c r="V26" s="4">
        <f>+K26/I26</f>
        <v>6.1918001677037815E-2</v>
      </c>
      <c r="W26" s="4">
        <f>+L26/I26</f>
        <v>0.11845182929520277</v>
      </c>
      <c r="X26" s="4">
        <f t="shared" si="0"/>
        <v>0.23421157156096914</v>
      </c>
      <c r="Y26" s="4">
        <f t="shared" si="1"/>
        <v>9.1286307053941904E-2</v>
      </c>
    </row>
    <row r="27" spans="1:25">
      <c r="A27">
        <v>45</v>
      </c>
      <c r="B27" s="6" t="s">
        <v>66</v>
      </c>
      <c r="D27">
        <v>696</v>
      </c>
      <c r="E27">
        <v>111</v>
      </c>
      <c r="F27">
        <v>111</v>
      </c>
      <c r="G27">
        <v>40</v>
      </c>
      <c r="H27" s="2">
        <f>+F$3*E27</f>
        <v>60.049180327868861</v>
      </c>
      <c r="I27" s="2">
        <f>+D27-F27-E27+H27</f>
        <v>534.04918032786884</v>
      </c>
      <c r="J27" s="2">
        <v>7</v>
      </c>
      <c r="K27">
        <v>18</v>
      </c>
      <c r="L27">
        <v>35</v>
      </c>
      <c r="M27">
        <v>0</v>
      </c>
      <c r="N27">
        <v>0</v>
      </c>
      <c r="O27">
        <v>1.54</v>
      </c>
      <c r="P27">
        <v>1.81</v>
      </c>
      <c r="Q27">
        <v>7.39</v>
      </c>
      <c r="R27" s="3">
        <f>+S27/T27</f>
        <v>0.48148148148148145</v>
      </c>
      <c r="S27">
        <v>19.5</v>
      </c>
      <c r="T27">
        <v>40.5</v>
      </c>
      <c r="V27" s="4">
        <f>+K27/I27</f>
        <v>3.3704761027718945E-2</v>
      </c>
      <c r="W27" s="4">
        <f>+L27/I27</f>
        <v>6.5537035331675722E-2</v>
      </c>
      <c r="X27" s="4">
        <f t="shared" si="0"/>
        <v>0.12545661049206497</v>
      </c>
      <c r="Y27" s="4">
        <f t="shared" si="1"/>
        <v>5.0287356321839081E-2</v>
      </c>
    </row>
    <row r="28" spans="1:25">
      <c r="A28">
        <v>45</v>
      </c>
      <c r="B28" s="6" t="s">
        <v>67</v>
      </c>
      <c r="D28">
        <v>544</v>
      </c>
      <c r="E28">
        <v>89</v>
      </c>
      <c r="F28">
        <v>53</v>
      </c>
      <c r="G28">
        <v>96</v>
      </c>
      <c r="H28" s="2">
        <f>+F$3*E28</f>
        <v>48.147540983606561</v>
      </c>
      <c r="I28" s="2">
        <f>+D28-F28-E28+H28</f>
        <v>450.14754098360658</v>
      </c>
      <c r="J28" s="2">
        <v>5</v>
      </c>
      <c r="K28">
        <v>14</v>
      </c>
      <c r="L28">
        <v>36</v>
      </c>
      <c r="M28">
        <v>0</v>
      </c>
      <c r="N28">
        <v>0</v>
      </c>
      <c r="O28">
        <v>1.61</v>
      </c>
      <c r="P28">
        <v>1.95</v>
      </c>
      <c r="Q28">
        <v>7.22</v>
      </c>
      <c r="R28" s="3">
        <f>+S28/T28</f>
        <v>0.3611111111111111</v>
      </c>
      <c r="S28">
        <v>13</v>
      </c>
      <c r="T28">
        <v>36</v>
      </c>
      <c r="V28" s="4">
        <f>+K28/I28</f>
        <v>3.1100914090097964E-2</v>
      </c>
      <c r="W28" s="4">
        <f>+L28/I28</f>
        <v>7.9973779088823332E-2</v>
      </c>
      <c r="X28" s="4">
        <f t="shared" si="0"/>
        <v>0.13328963181470554</v>
      </c>
      <c r="Y28" s="4">
        <f t="shared" si="1"/>
        <v>6.6176470588235295E-2</v>
      </c>
    </row>
    <row r="29" spans="1:25">
      <c r="B29" t="s">
        <v>4</v>
      </c>
      <c r="E29" t="s">
        <v>26</v>
      </c>
      <c r="F29" t="s">
        <v>27</v>
      </c>
      <c r="G29" t="s">
        <v>26</v>
      </c>
      <c r="I29" t="s">
        <v>68</v>
      </c>
      <c r="K29" t="s">
        <v>9</v>
      </c>
      <c r="L29" t="s">
        <v>10</v>
      </c>
      <c r="N29" t="s">
        <v>11</v>
      </c>
    </row>
    <row r="30" spans="1:25">
      <c r="D30" t="s">
        <v>69</v>
      </c>
      <c r="E30">
        <v>2013</v>
      </c>
      <c r="F30">
        <v>2114</v>
      </c>
      <c r="G30">
        <v>2115</v>
      </c>
      <c r="I30" t="s">
        <v>70</v>
      </c>
      <c r="K30" t="s">
        <v>16</v>
      </c>
      <c r="L30" t="s">
        <v>17</v>
      </c>
      <c r="M30" t="s">
        <v>18</v>
      </c>
      <c r="N30" t="s">
        <v>19</v>
      </c>
      <c r="O30" t="s">
        <v>39</v>
      </c>
      <c r="P30" t="s">
        <v>40</v>
      </c>
      <c r="Q30" t="s">
        <v>41</v>
      </c>
      <c r="R30" t="s">
        <v>42</v>
      </c>
      <c r="S30" t="s">
        <v>43</v>
      </c>
      <c r="T30" t="s">
        <v>44</v>
      </c>
      <c r="V30" t="s">
        <v>71</v>
      </c>
      <c r="W30" t="s">
        <v>72</v>
      </c>
    </row>
    <row r="31" spans="1:25">
      <c r="A31" t="s">
        <v>4</v>
      </c>
      <c r="K31" t="s">
        <v>29</v>
      </c>
      <c r="L31" t="s">
        <v>29</v>
      </c>
      <c r="M31" t="s">
        <v>73</v>
      </c>
      <c r="N31" t="s">
        <v>31</v>
      </c>
    </row>
    <row r="32" spans="1:25">
      <c r="K32" t="s">
        <v>37</v>
      </c>
      <c r="L32" t="s">
        <v>37</v>
      </c>
      <c r="M32" t="s">
        <v>38</v>
      </c>
      <c r="N32" t="s">
        <v>38</v>
      </c>
      <c r="U32" t="s">
        <v>74</v>
      </c>
      <c r="V32" s="8">
        <f>+AVERAGE(V7:V28)</f>
        <v>4.0509923109405252E-2</v>
      </c>
      <c r="W32" s="8">
        <f t="shared" ref="W32:X32" si="4">+AVERAGE(W7:W28)</f>
        <v>8.1105982576380783E-2</v>
      </c>
      <c r="X32" s="8">
        <f t="shared" si="4"/>
        <v>0.14998167329292289</v>
      </c>
    </row>
    <row r="33" spans="20:24">
      <c r="T33" t="s">
        <v>75</v>
      </c>
      <c r="X33">
        <f>+V32/X32</f>
        <v>0.2700991542499131</v>
      </c>
    </row>
    <row r="34" spans="20:24">
      <c r="T34" t="s">
        <v>76</v>
      </c>
      <c r="X34" s="9">
        <f>+W32/X32</f>
        <v>0.54077262105201418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jsmerc01</dc:creator>
  <cp:lastModifiedBy>jsmerc01</cp:lastModifiedBy>
  <dcterms:created xsi:type="dcterms:W3CDTF">2016-07-24T15:57:39Z</dcterms:created>
  <dcterms:modified xsi:type="dcterms:W3CDTF">2016-07-24T23:49:55Z</dcterms:modified>
</cp:coreProperties>
</file>